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0. 예산보고\2020\20.06.02 추경예산안보고\"/>
    </mc:Choice>
  </mc:AlternateContent>
  <xr:revisionPtr revIDLastSave="0" documentId="13_ncr:1_{39532A38-3662-42D3-A1A3-6CCD940DE6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예산총괄표" sheetId="9" r:id="rId1"/>
    <sheet name="세입명세서" sheetId="7" r:id="rId2"/>
    <sheet name="세출명세서" sheetId="5" r:id="rId3"/>
  </sheets>
  <externalReferences>
    <externalReference r:id="rId4"/>
  </externalReferences>
  <definedNames>
    <definedName name="_xlnm._FilterDatabase" localSheetId="0" hidden="1">예산총괄표!$A$1:$K$1</definedName>
  </definedNames>
  <calcPr calcId="181029"/>
</workbook>
</file>

<file path=xl/calcChain.xml><?xml version="1.0" encoding="utf-8"?>
<calcChain xmlns="http://schemas.openxmlformats.org/spreadsheetml/2006/main">
  <c r="H11" i="5" l="1"/>
  <c r="G28" i="5" l="1"/>
  <c r="G29" i="5"/>
  <c r="C15" i="9"/>
  <c r="B14" i="9"/>
  <c r="B13" i="9"/>
  <c r="B12" i="9"/>
  <c r="B6" i="9"/>
  <c r="B7" i="9"/>
  <c r="B5" i="9"/>
  <c r="E31" i="5" l="1"/>
  <c r="E30" i="5"/>
  <c r="E26" i="5"/>
  <c r="E25" i="5" s="1"/>
  <c r="E18" i="5"/>
  <c r="E15" i="5"/>
  <c r="E9" i="5"/>
  <c r="E8" i="5" s="1"/>
  <c r="F9" i="5"/>
  <c r="E13" i="7"/>
  <c r="F13" i="7"/>
  <c r="E11" i="7"/>
  <c r="F11" i="7"/>
  <c r="E9" i="7"/>
  <c r="F9" i="7"/>
  <c r="E12" i="7"/>
  <c r="E10" i="7"/>
  <c r="E8" i="7"/>
  <c r="E14" i="9"/>
  <c r="E13" i="9"/>
  <c r="E12" i="9"/>
  <c r="C8" i="9"/>
  <c r="E6" i="9"/>
  <c r="E7" i="9"/>
  <c r="E5" i="9"/>
  <c r="E7" i="5" l="1"/>
  <c r="E7" i="7"/>
  <c r="G20" i="5" l="1"/>
  <c r="G27" i="5"/>
  <c r="G23" i="5"/>
  <c r="G21" i="5"/>
  <c r="G19" i="5"/>
  <c r="G16" i="5"/>
  <c r="G14" i="5"/>
  <c r="G12" i="5"/>
  <c r="G32" i="5"/>
  <c r="F31" i="5"/>
  <c r="F30" i="5" s="1"/>
  <c r="G31" i="5"/>
  <c r="G30" i="5" s="1"/>
  <c r="F15" i="5"/>
  <c r="F18" i="5"/>
  <c r="F8" i="5" s="1"/>
  <c r="F26" i="5"/>
  <c r="F25" i="5" s="1"/>
  <c r="G24" i="5"/>
  <c r="G22" i="5"/>
  <c r="G17" i="5"/>
  <c r="G11" i="5"/>
  <c r="G13" i="5"/>
  <c r="G10" i="5"/>
  <c r="E15" i="9"/>
  <c r="E8" i="9"/>
  <c r="D13" i="7"/>
  <c r="D11" i="7"/>
  <c r="D9" i="7"/>
  <c r="F7" i="5" l="1"/>
  <c r="G9" i="7"/>
  <c r="G8" i="7" s="1"/>
  <c r="G11" i="7"/>
  <c r="G10" i="7" s="1"/>
  <c r="G13" i="7"/>
  <c r="G12" i="7" s="1"/>
  <c r="G26" i="5"/>
  <c r="G25" i="5" s="1"/>
  <c r="G18" i="5"/>
  <c r="G15" i="5"/>
  <c r="G9" i="5"/>
  <c r="D31" i="5" l="1"/>
  <c r="D30" i="5" s="1"/>
  <c r="D26" i="5"/>
  <c r="D25" i="5" s="1"/>
  <c r="D18" i="5"/>
  <c r="D15" i="5"/>
  <c r="D9" i="5"/>
  <c r="D12" i="7"/>
  <c r="D10" i="7"/>
  <c r="D8" i="7"/>
  <c r="D8" i="5" l="1"/>
  <c r="D7" i="5" s="1"/>
  <c r="D7" i="7"/>
  <c r="B8" i="9"/>
  <c r="F12" i="7" l="1"/>
  <c r="D15" i="9"/>
  <c r="B15" i="9"/>
  <c r="D8" i="9"/>
  <c r="F10" i="7" l="1"/>
  <c r="F8" i="7"/>
  <c r="F7" i="7" l="1"/>
  <c r="G8" i="5"/>
  <c r="G7" i="7" l="1"/>
  <c r="G7" i="5" l="1"/>
</calcChain>
</file>

<file path=xl/sharedStrings.xml><?xml version="1.0" encoding="utf-8"?>
<sst xmlns="http://schemas.openxmlformats.org/spreadsheetml/2006/main" count="97" uniqueCount="64">
  <si>
    <t>과 목</t>
  </si>
  <si>
    <t>관</t>
  </si>
  <si>
    <t>항</t>
  </si>
  <si>
    <t>목</t>
  </si>
  <si>
    <t>총 계</t>
  </si>
  <si>
    <t>사무비</t>
  </si>
  <si>
    <t>합계</t>
  </si>
  <si>
    <t>인건비</t>
  </si>
  <si>
    <t>급여</t>
  </si>
  <si>
    <t>제수당</t>
  </si>
  <si>
    <t>퇴직금 및 
퇴직적립금</t>
  </si>
  <si>
    <t>사회보험부담비용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</si>
  <si>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</si>
  <si>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</si>
  <si>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</si>
  <si>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</si>
  <si>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</si>
  <si>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</si>
  <si>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</si>
  <si>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</si>
  <si>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</si>
  <si>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</si>
  <si>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</si>
  <si>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
조성비</t>
  </si>
  <si>
    <t>시설비</t>
  </si>
  <si>
    <t>자산취득비</t>
  </si>
  <si>
    <t>사업비</t>
  </si>
  <si>
    <t>세출명세서</t>
    <phoneticPr fontId="2" type="noConversion"/>
  </si>
  <si>
    <t>세입명세서</t>
    <phoneticPr fontId="2" type="noConversion"/>
  </si>
  <si>
    <t>보조금수입</t>
  </si>
  <si>
    <t>국도시 보조금</t>
  </si>
  <si>
    <t>국비, 도비, 시비 보조금</t>
  </si>
  <si>
    <t>전입금</t>
  </si>
  <si>
    <t>자부담</t>
  </si>
  <si>
    <t>법인전입금</t>
  </si>
  <si>
    <t>(사)한울안운동 보조금</t>
  </si>
  <si>
    <t>(단위 : 원)</t>
    <phoneticPr fontId="2" type="noConversion"/>
  </si>
  <si>
    <t>후원금</t>
    <phoneticPr fontId="2" type="noConversion"/>
  </si>
  <si>
    <t>1)세입</t>
    <phoneticPr fontId="2" type="noConversion"/>
  </si>
  <si>
    <t>(단위:원)</t>
    <phoneticPr fontId="2" type="noConversion"/>
  </si>
  <si>
    <t>(단위:원)</t>
    <phoneticPr fontId="2" type="noConversion"/>
  </si>
  <si>
    <t>과 목</t>
    <phoneticPr fontId="2" type="noConversion"/>
  </si>
  <si>
    <t>과 목</t>
    <phoneticPr fontId="2" type="noConversion"/>
  </si>
  <si>
    <t>보조금수입</t>
    <phoneticPr fontId="2" type="noConversion"/>
  </si>
  <si>
    <t>자부담</t>
    <phoneticPr fontId="2" type="noConversion"/>
  </si>
  <si>
    <t>계</t>
    <phoneticPr fontId="2" type="noConversion"/>
  </si>
  <si>
    <t>2)세출</t>
    <phoneticPr fontId="2" type="noConversion"/>
  </si>
  <si>
    <t>사무비</t>
    <phoneticPr fontId="2" type="noConversion"/>
  </si>
  <si>
    <t>재산조성비</t>
    <phoneticPr fontId="2" type="noConversion"/>
  </si>
  <si>
    <t>사업비</t>
    <phoneticPr fontId="2" type="noConversion"/>
  </si>
  <si>
    <t>계</t>
    <phoneticPr fontId="2" type="noConversion"/>
  </si>
  <si>
    <t>후원금</t>
    <phoneticPr fontId="2" type="noConversion"/>
  </si>
  <si>
    <t>후원금</t>
    <phoneticPr fontId="2" type="noConversion"/>
  </si>
  <si>
    <t>시설비</t>
    <phoneticPr fontId="2" type="noConversion"/>
  </si>
  <si>
    <t>추경내역</t>
    <phoneticPr fontId="2" type="noConversion"/>
  </si>
  <si>
    <t>2020년도 남원시건강가정∙다문화가족지원센터 세입세출예산총괄표</t>
  </si>
  <si>
    <t>아이돌봄지원사업 : 10,000,000원</t>
    <phoneticPr fontId="2" type="noConversion"/>
  </si>
  <si>
    <t>아이돌봄지원사업 : 74,286,000원
둘째자녀 무료지원사업 : 178,000,000원</t>
    <phoneticPr fontId="2" type="noConversion"/>
  </si>
  <si>
    <t>예산액</t>
    <phoneticPr fontId="2" type="noConversion"/>
  </si>
  <si>
    <t>예산전용</t>
    <phoneticPr fontId="2" type="noConversion"/>
  </si>
  <si>
    <t>추경예산액</t>
    <phoneticPr fontId="2" type="noConversion"/>
  </si>
  <si>
    <t>총 예산액</t>
    <phoneticPr fontId="2" type="noConversion"/>
  </si>
  <si>
    <t>2020년 예산 산출근거</t>
    <phoneticPr fontId="2" type="noConversion"/>
  </si>
  <si>
    <t>시설장비
유지비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</si>
</sst>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176" formatCode="_(* #,##0_);_(* \(#,##0\);_(* &quot;-&quot;_);_(@_)"/>
    <numFmt numFmtId="177" formatCode="&quot;직원 가족수당 &quot;#,###&quot;원&quot;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3"/>
      <name val="굴림"/>
      <family val="3"/>
      <charset val="129"/>
    </font>
    <font>
      <b/>
      <sz val="16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2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2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41" fontId="12" fillId="0" borderId="20" xfId="1" applyFont="1" applyBorder="1">
      <alignment vertical="center"/>
    </xf>
    <xf numFmtId="41" fontId="12" fillId="0" borderId="21" xfId="1" applyFont="1" applyBorder="1">
      <alignment vertical="center"/>
    </xf>
    <xf numFmtId="41" fontId="12" fillId="0" borderId="5" xfId="1" applyFont="1" applyBorder="1">
      <alignment vertical="center"/>
    </xf>
    <xf numFmtId="41" fontId="12" fillId="0" borderId="6" xfId="1" applyFont="1" applyBorder="1">
      <alignment vertical="center"/>
    </xf>
    <xf numFmtId="41" fontId="13" fillId="0" borderId="5" xfId="1" applyFont="1" applyBorder="1">
      <alignment vertical="center"/>
    </xf>
    <xf numFmtId="41" fontId="14" fillId="0" borderId="7" xfId="1" applyFont="1" applyBorder="1">
      <alignment vertical="center"/>
    </xf>
    <xf numFmtId="41" fontId="14" fillId="0" borderId="8" xfId="1" applyFont="1" applyBorder="1">
      <alignment vertical="center"/>
    </xf>
    <xf numFmtId="41" fontId="9" fillId="3" borderId="17" xfId="1" applyFont="1" applyFill="1" applyBorder="1" applyAlignment="1">
      <alignment horizontal="right" vertical="center"/>
    </xf>
    <xf numFmtId="41" fontId="9" fillId="4" borderId="2" xfId="1" applyFont="1" applyFill="1" applyBorder="1" applyAlignment="1">
      <alignment horizontal="right" vertical="center"/>
    </xf>
    <xf numFmtId="41" fontId="9" fillId="4" borderId="5" xfId="1" applyFont="1" applyFill="1" applyBorder="1" applyAlignment="1">
      <alignment horizontal="right" vertical="center"/>
    </xf>
    <xf numFmtId="41" fontId="9" fillId="0" borderId="5" xfId="1" applyFont="1" applyBorder="1">
      <alignment vertical="center"/>
    </xf>
    <xf numFmtId="41" fontId="9" fillId="0" borderId="7" xfId="1" applyFont="1" applyBorder="1">
      <alignment vertical="center"/>
    </xf>
    <xf numFmtId="41" fontId="15" fillId="5" borderId="5" xfId="1" applyFont="1" applyFill="1" applyBorder="1">
      <alignment vertical="center"/>
    </xf>
    <xf numFmtId="41" fontId="15" fillId="2" borderId="5" xfId="1" applyFont="1" applyFill="1" applyBorder="1">
      <alignment vertical="center"/>
    </xf>
    <xf numFmtId="41" fontId="15" fillId="0" borderId="5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5" xfId="1" applyFont="1" applyFill="1" applyBorder="1">
      <alignment vertical="center"/>
    </xf>
    <xf numFmtId="41" fontId="9" fillId="0" borderId="5" xfId="1" applyFont="1" applyBorder="1" applyAlignment="1">
      <alignment horizontal="right" vertical="center"/>
    </xf>
    <xf numFmtId="0" fontId="15" fillId="0" borderId="0" xfId="0" applyNumberFormat="1" applyFont="1">
      <alignment vertical="center"/>
    </xf>
    <xf numFmtId="0" fontId="15" fillId="0" borderId="0" xfId="1" applyNumberFormat="1" applyFont="1">
      <alignment vertical="center"/>
    </xf>
    <xf numFmtId="0" fontId="15" fillId="0" borderId="0" xfId="0" applyNumberFormat="1" applyFont="1" applyAlignment="1">
      <alignment horizontal="center" vertical="center"/>
    </xf>
    <xf numFmtId="0" fontId="15" fillId="0" borderId="0" xfId="1" applyNumberFormat="1" applyFont="1" applyAlignment="1">
      <alignment horizontal="left" vertical="center"/>
    </xf>
    <xf numFmtId="0" fontId="15" fillId="0" borderId="0" xfId="0" applyNumberFormat="1" applyFont="1" applyAlignment="1">
      <alignment horizontal="right" vertical="center"/>
    </xf>
    <xf numFmtId="0" fontId="18" fillId="6" borderId="10" xfId="1" applyNumberFormat="1" applyFont="1" applyFill="1" applyBorder="1" applyAlignment="1">
      <alignment horizontal="center" vertical="center"/>
    </xf>
    <xf numFmtId="0" fontId="18" fillId="6" borderId="11" xfId="1" applyNumberFormat="1" applyFont="1" applyFill="1" applyBorder="1" applyAlignment="1">
      <alignment horizontal="center" vertical="center"/>
    </xf>
    <xf numFmtId="0" fontId="15" fillId="2" borderId="5" xfId="1" applyNumberFormat="1" applyFont="1" applyFill="1" applyBorder="1" applyAlignment="1">
      <alignment horizontal="center" vertical="center"/>
    </xf>
    <xf numFmtId="0" fontId="15" fillId="0" borderId="5" xfId="1" applyNumberFormat="1" applyFont="1" applyBorder="1" applyAlignment="1">
      <alignment horizontal="center" vertical="center" wrapText="1"/>
    </xf>
    <xf numFmtId="0" fontId="15" fillId="2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center" vertical="center"/>
    </xf>
    <xf numFmtId="0" fontId="17" fillId="4" borderId="2" xfId="1" applyNumberFormat="1" applyFont="1" applyFill="1" applyBorder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5" xfId="1" applyNumberFormat="1" applyFont="1" applyBorder="1" applyAlignment="1">
      <alignment horizontal="right" vertical="center"/>
    </xf>
    <xf numFmtId="0" fontId="9" fillId="0" borderId="6" xfId="1" applyNumberFormat="1" applyFont="1" applyBorder="1" applyAlignment="1">
      <alignment horizontal="right" vertical="center"/>
    </xf>
    <xf numFmtId="0" fontId="17" fillId="4" borderId="5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8" fillId="0" borderId="0" xfId="1" applyNumberFormat="1" applyFont="1" applyAlignment="1">
      <alignment vertical="center"/>
    </xf>
    <xf numFmtId="0" fontId="9" fillId="0" borderId="0" xfId="1" applyNumberFormat="1" applyFo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applyNumberFormat="1" applyFont="1">
      <alignment vertical="center"/>
    </xf>
    <xf numFmtId="0" fontId="10" fillId="0" borderId="0" xfId="1" applyNumberFormat="1" applyFont="1" applyAlignment="1">
      <alignment horizontal="right" vertical="center"/>
    </xf>
    <xf numFmtId="0" fontId="10" fillId="6" borderId="13" xfId="1" applyNumberFormat="1" applyFont="1" applyFill="1" applyBorder="1" applyAlignment="1">
      <alignment horizontal="center" vertical="center"/>
    </xf>
    <xf numFmtId="0" fontId="11" fillId="0" borderId="0" xfId="1" applyNumberFormat="1" applyFont="1">
      <alignment vertical="center"/>
    </xf>
    <xf numFmtId="0" fontId="12" fillId="0" borderId="19" xfId="1" applyNumberFormat="1" applyFont="1" applyBorder="1" applyAlignment="1">
      <alignment horizontal="center" vertical="center"/>
    </xf>
    <xf numFmtId="0" fontId="12" fillId="0" borderId="4" xfId="1" applyNumberFormat="1" applyFont="1" applyBorder="1" applyAlignment="1">
      <alignment horizontal="center" vertical="center"/>
    </xf>
    <xf numFmtId="0" fontId="13" fillId="0" borderId="4" xfId="1" applyNumberFormat="1" applyFont="1" applyBorder="1" applyAlignment="1">
      <alignment horizontal="center" vertical="center"/>
    </xf>
    <xf numFmtId="0" fontId="14" fillId="0" borderId="9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41" fontId="15" fillId="3" borderId="20" xfId="1" applyFont="1" applyFill="1" applyBorder="1">
      <alignment vertical="center"/>
    </xf>
    <xf numFmtId="41" fontId="10" fillId="6" borderId="14" xfId="1" applyFont="1" applyFill="1" applyBorder="1" applyAlignment="1">
      <alignment horizontal="center" vertical="center"/>
    </xf>
    <xf numFmtId="41" fontId="10" fillId="6" borderId="15" xfId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  <xf numFmtId="0" fontId="9" fillId="4" borderId="2" xfId="1" applyNumberFormat="1" applyFont="1" applyFill="1" applyBorder="1" applyAlignment="1">
      <alignment horizontal="center" vertical="center"/>
    </xf>
    <xf numFmtId="0" fontId="9" fillId="4" borderId="3" xfId="1" applyNumberFormat="1" applyFont="1" applyFill="1" applyBorder="1" applyAlignment="1">
      <alignment horizontal="center" vertical="center"/>
    </xf>
    <xf numFmtId="0" fontId="9" fillId="4" borderId="5" xfId="1" applyNumberFormat="1" applyFont="1" applyFill="1" applyBorder="1" applyAlignment="1">
      <alignment horizontal="center" vertical="center"/>
    </xf>
    <xf numFmtId="0" fontId="9" fillId="4" borderId="6" xfId="1" applyNumberFormat="1" applyFont="1" applyFill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right" vertical="center"/>
    </xf>
    <xf numFmtId="0" fontId="9" fillId="0" borderId="8" xfId="0" applyNumberFormat="1" applyFont="1" applyBorder="1" applyAlignment="1">
      <alignment horizontal="right" vertical="center"/>
    </xf>
    <xf numFmtId="0" fontId="9" fillId="0" borderId="5" xfId="1" applyNumberFormat="1" applyFont="1" applyBorder="1" applyAlignment="1">
      <alignment horizontal="right" vertical="center"/>
    </xf>
    <xf numFmtId="0" fontId="9" fillId="0" borderId="6" xfId="1" applyNumberFormat="1" applyFont="1" applyBorder="1" applyAlignment="1">
      <alignment horizontal="right" vertical="center"/>
    </xf>
    <xf numFmtId="0" fontId="9" fillId="0" borderId="1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41" fontId="9" fillId="0" borderId="2" xfId="1" applyFont="1" applyBorder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41" fontId="9" fillId="0" borderId="11" xfId="1" applyFont="1" applyBorder="1" applyAlignment="1">
      <alignment horizontal="center" vertical="center"/>
    </xf>
    <xf numFmtId="41" fontId="9" fillId="0" borderId="12" xfId="1" applyFont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0" fontId="9" fillId="3" borderId="17" xfId="1" applyNumberFormat="1" applyFont="1" applyFill="1" applyBorder="1" applyAlignment="1">
      <alignment horizontal="center" vertical="center"/>
    </xf>
    <xf numFmtId="0" fontId="9" fillId="3" borderId="18" xfId="1" applyNumberFormat="1" applyFont="1" applyFill="1" applyBorder="1" applyAlignment="1">
      <alignment horizontal="center" vertical="center"/>
    </xf>
    <xf numFmtId="41" fontId="9" fillId="0" borderId="22" xfId="1" applyFont="1" applyBorder="1" applyAlignment="1">
      <alignment horizontal="center" vertical="center" wrapText="1"/>
    </xf>
    <xf numFmtId="41" fontId="9" fillId="0" borderId="23" xfId="1" applyFont="1" applyBorder="1" applyAlignment="1">
      <alignment horizontal="center" vertical="center" wrapText="1"/>
    </xf>
    <xf numFmtId="41" fontId="18" fillId="6" borderId="22" xfId="1" applyFont="1" applyFill="1" applyBorder="1" applyAlignment="1">
      <alignment horizontal="center" vertical="center" wrapText="1"/>
    </xf>
    <xf numFmtId="41" fontId="18" fillId="6" borderId="23" xfId="1" applyFont="1" applyFill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right" vertical="center" wrapText="1"/>
    </xf>
    <xf numFmtId="0" fontId="15" fillId="0" borderId="6" xfId="0" applyNumberFormat="1" applyFont="1" applyBorder="1" applyAlignment="1">
      <alignment horizontal="right" vertical="center" wrapText="1"/>
    </xf>
    <xf numFmtId="0" fontId="15" fillId="0" borderId="4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5" borderId="5" xfId="0" applyNumberFormat="1" applyFont="1" applyFill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 wrapText="1"/>
    </xf>
    <xf numFmtId="41" fontId="18" fillId="6" borderId="11" xfId="1" applyFont="1" applyFill="1" applyBorder="1" applyAlignment="1">
      <alignment horizontal="center" vertical="center" wrapText="1"/>
    </xf>
    <xf numFmtId="0" fontId="15" fillId="3" borderId="19" xfId="1" applyNumberFormat="1" applyFont="1" applyFill="1" applyBorder="1" applyAlignment="1">
      <alignment horizontal="center" vertical="center"/>
    </xf>
    <xf numFmtId="0" fontId="15" fillId="3" borderId="20" xfId="1" applyNumberFormat="1" applyFont="1" applyFill="1" applyBorder="1" applyAlignment="1">
      <alignment horizontal="center" vertical="center"/>
    </xf>
    <xf numFmtId="0" fontId="15" fillId="0" borderId="4" xfId="1" applyNumberFormat="1" applyFont="1" applyBorder="1" applyAlignment="1">
      <alignment horizontal="center" vertical="center"/>
    </xf>
    <xf numFmtId="0" fontId="15" fillId="5" borderId="5" xfId="1" applyNumberFormat="1" applyFont="1" applyFill="1" applyBorder="1" applyAlignment="1">
      <alignment horizontal="center" vertical="center"/>
    </xf>
    <xf numFmtId="0" fontId="15" fillId="0" borderId="5" xfId="1" applyNumberFormat="1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8" fillId="6" borderId="1" xfId="1" applyNumberFormat="1" applyFont="1" applyFill="1" applyBorder="1" applyAlignment="1">
      <alignment horizontal="center" vertical="center"/>
    </xf>
    <xf numFmtId="0" fontId="18" fillId="6" borderId="2" xfId="1" applyNumberFormat="1" applyFont="1" applyFill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/>
    </xf>
    <xf numFmtId="41" fontId="18" fillId="6" borderId="11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right" vertical="center"/>
    </xf>
    <xf numFmtId="0" fontId="15" fillId="0" borderId="6" xfId="0" applyNumberFormat="1" applyFont="1" applyBorder="1" applyAlignment="1">
      <alignment horizontal="right" vertical="center"/>
    </xf>
    <xf numFmtId="177" fontId="15" fillId="0" borderId="5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15" fillId="0" borderId="7" xfId="0" applyNumberFormat="1" applyFont="1" applyBorder="1" applyAlignment="1">
      <alignment horizontal="right" vertical="center" wrapText="1"/>
    </xf>
    <xf numFmtId="0" fontId="15" fillId="0" borderId="8" xfId="0" applyNumberFormat="1" applyFont="1" applyBorder="1" applyAlignment="1">
      <alignment horizontal="right" vertical="center" wrapText="1"/>
    </xf>
    <xf numFmtId="0" fontId="15" fillId="2" borderId="5" xfId="0" applyNumberFormat="1" applyFont="1" applyFill="1" applyBorder="1" applyAlignment="1">
      <alignment horizontal="right" vertical="center"/>
    </xf>
    <xf numFmtId="0" fontId="15" fillId="2" borderId="6" xfId="0" applyNumberFormat="1" applyFont="1" applyFill="1" applyBorder="1" applyAlignment="1">
      <alignment horizontal="right" vertical="center"/>
    </xf>
    <xf numFmtId="0" fontId="15" fillId="5" borderId="5" xfId="0" applyNumberFormat="1" applyFont="1" applyFill="1" applyBorder="1" applyAlignment="1">
      <alignment horizontal="right" vertical="center"/>
    </xf>
    <xf numFmtId="0" fontId="15" fillId="5" borderId="6" xfId="0" applyNumberFormat="1" applyFont="1" applyFill="1" applyBorder="1" applyAlignment="1">
      <alignment horizontal="right" vertical="center"/>
    </xf>
    <xf numFmtId="0" fontId="15" fillId="3" borderId="20" xfId="0" applyNumberFormat="1" applyFont="1" applyFill="1" applyBorder="1" applyAlignment="1">
      <alignment horizontal="right" vertical="center"/>
    </xf>
    <xf numFmtId="0" fontId="15" fillId="3" borderId="21" xfId="0" applyNumberFormat="1" applyFont="1" applyFill="1" applyBorder="1" applyAlignment="1">
      <alignment horizontal="right" vertical="center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224;&#50896;&#49884;&#44148;&#44053;&#44032;&#51221;&#183;&#45796;&#47928;&#54868;&#44032;&#51313;&#51648;&#50896;&#49468;&#53552;/1.%20&#50868;&#50689;/10.%20&#50696;&#49328;&#48372;&#44256;/2020/19.12.27%20&#50696;&#49328;&#50504;&#48372;&#44256;/1.%2019.12.26%202019&#45380;%20&#49464;&#51077;&#49464;&#52636;&#47749;&#49464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총괄표"/>
      <sheetName val="세입명세서"/>
      <sheetName val="세출명세서"/>
    </sheetNames>
    <sheetDataSet>
      <sheetData sheetId="0">
        <row r="5">
          <cell r="C5">
            <v>2988197000</v>
          </cell>
        </row>
        <row r="6">
          <cell r="C6">
            <v>25500000</v>
          </cell>
        </row>
        <row r="7">
          <cell r="C7">
            <v>2044239</v>
          </cell>
        </row>
        <row r="12">
          <cell r="C12">
            <v>939480320</v>
          </cell>
        </row>
        <row r="13">
          <cell r="C13">
            <v>17000000</v>
          </cell>
        </row>
        <row r="14">
          <cell r="C14">
            <v>2059260919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topLeftCell="A9" zoomScale="85" zoomScaleNormal="85" workbookViewId="0">
      <selection activeCell="D18" sqref="D18"/>
    </sheetView>
  </sheetViews>
  <sheetFormatPr defaultRowHeight="60" customHeight="1" x14ac:dyDescent="0.3"/>
  <cols>
    <col min="1" max="1" width="15.625" style="44" customWidth="1"/>
    <col min="2" max="5" width="25.625" style="44" customWidth="1"/>
    <col min="6" max="6" width="3.625" style="44" customWidth="1"/>
    <col min="7" max="10" width="15.625" style="44" customWidth="1"/>
    <col min="11" max="11" width="3.625" style="44" customWidth="1"/>
    <col min="12" max="16384" width="9" style="44"/>
  </cols>
  <sheetData>
    <row r="1" spans="1:11" ht="80.099999999999994" customHeight="1" x14ac:dyDescent="0.3">
      <c r="A1" s="58" t="s">
        <v>55</v>
      </c>
      <c r="B1" s="58"/>
      <c r="C1" s="58"/>
      <c r="D1" s="58"/>
      <c r="E1" s="58"/>
      <c r="F1" s="43"/>
      <c r="G1" s="43"/>
      <c r="H1" s="43"/>
      <c r="I1" s="43"/>
      <c r="J1" s="43"/>
      <c r="K1" s="43"/>
    </row>
    <row r="2" spans="1:11" ht="30" customHeight="1" x14ac:dyDescent="0.3">
      <c r="A2" s="45"/>
      <c r="B2" s="45"/>
      <c r="C2" s="45"/>
      <c r="D2" s="45"/>
      <c r="E2" s="45"/>
      <c r="F2" s="43"/>
      <c r="G2" s="43"/>
      <c r="H2" s="43"/>
      <c r="I2" s="43"/>
      <c r="J2" s="43"/>
      <c r="K2" s="43"/>
    </row>
    <row r="3" spans="1:11" s="46" customFormat="1" ht="60" customHeight="1" thickBot="1" x14ac:dyDescent="0.35">
      <c r="A3" s="46" t="s">
        <v>38</v>
      </c>
      <c r="E3" s="47" t="s">
        <v>40</v>
      </c>
    </row>
    <row r="4" spans="1:11" s="49" customFormat="1" ht="60" customHeight="1" thickBot="1" x14ac:dyDescent="0.35">
      <c r="A4" s="48" t="s">
        <v>42</v>
      </c>
      <c r="B4" s="56" t="s">
        <v>58</v>
      </c>
      <c r="C4" s="56" t="s">
        <v>59</v>
      </c>
      <c r="D4" s="56" t="s">
        <v>60</v>
      </c>
      <c r="E4" s="57" t="s">
        <v>61</v>
      </c>
    </row>
    <row r="5" spans="1:11" s="49" customFormat="1" ht="60" customHeight="1" thickTop="1" x14ac:dyDescent="0.3">
      <c r="A5" s="50" t="s">
        <v>43</v>
      </c>
      <c r="B5" s="1">
        <f>[1]예산총괄표!C5</f>
        <v>2988197000</v>
      </c>
      <c r="C5" s="1">
        <v>0</v>
      </c>
      <c r="D5" s="1">
        <v>268786000</v>
      </c>
      <c r="E5" s="2">
        <f>SUM(B5:D5)</f>
        <v>3256983000</v>
      </c>
    </row>
    <row r="6" spans="1:11" s="49" customFormat="1" ht="60" customHeight="1" x14ac:dyDescent="0.3">
      <c r="A6" s="51" t="s">
        <v>44</v>
      </c>
      <c r="B6" s="3">
        <f>[1]예산총괄표!C6</f>
        <v>25500000</v>
      </c>
      <c r="C6" s="3">
        <v>0</v>
      </c>
      <c r="D6" s="3">
        <v>0</v>
      </c>
      <c r="E6" s="4">
        <f t="shared" ref="E6:E7" si="0">SUM(B6:D6)</f>
        <v>25500000</v>
      </c>
    </row>
    <row r="7" spans="1:11" s="49" customFormat="1" ht="60" customHeight="1" x14ac:dyDescent="0.3">
      <c r="A7" s="52" t="s">
        <v>37</v>
      </c>
      <c r="B7" s="3">
        <f>[1]예산총괄표!C7</f>
        <v>2044239</v>
      </c>
      <c r="C7" s="5">
        <v>0</v>
      </c>
      <c r="D7" s="5">
        <v>7575000</v>
      </c>
      <c r="E7" s="4">
        <f t="shared" si="0"/>
        <v>9619239</v>
      </c>
    </row>
    <row r="8" spans="1:11" s="49" customFormat="1" ht="60" customHeight="1" thickBot="1" x14ac:dyDescent="0.35">
      <c r="A8" s="53" t="s">
        <v>45</v>
      </c>
      <c r="B8" s="6">
        <f>SUM(B5:B7)</f>
        <v>3015741239</v>
      </c>
      <c r="C8" s="6">
        <f>SUM(C5:C7)</f>
        <v>0</v>
      </c>
      <c r="D8" s="6">
        <f>SUM(D5:D7)</f>
        <v>276361000</v>
      </c>
      <c r="E8" s="7">
        <f>SUM(E5:E7)</f>
        <v>3292102239</v>
      </c>
    </row>
    <row r="9" spans="1:11" ht="30" customHeight="1" x14ac:dyDescent="0.3">
      <c r="A9" s="49"/>
      <c r="B9" s="49"/>
      <c r="C9" s="49"/>
      <c r="D9" s="49"/>
      <c r="E9" s="49"/>
      <c r="G9" s="54"/>
    </row>
    <row r="10" spans="1:11" s="46" customFormat="1" ht="60" customHeight="1" thickBot="1" x14ac:dyDescent="0.35">
      <c r="A10" s="46" t="s">
        <v>46</v>
      </c>
      <c r="E10" s="47" t="s">
        <v>39</v>
      </c>
    </row>
    <row r="11" spans="1:11" ht="60" customHeight="1" thickBot="1" x14ac:dyDescent="0.35">
      <c r="A11" s="48" t="s">
        <v>41</v>
      </c>
      <c r="B11" s="56" t="s">
        <v>58</v>
      </c>
      <c r="C11" s="56" t="s">
        <v>59</v>
      </c>
      <c r="D11" s="56" t="s">
        <v>60</v>
      </c>
      <c r="E11" s="57" t="s">
        <v>61</v>
      </c>
    </row>
    <row r="12" spans="1:11" ht="60" customHeight="1" thickTop="1" x14ac:dyDescent="0.3">
      <c r="A12" s="50" t="s">
        <v>47</v>
      </c>
      <c r="B12" s="1">
        <f>[1]예산총괄표!C12</f>
        <v>939480320</v>
      </c>
      <c r="C12" s="1">
        <v>0</v>
      </c>
      <c r="D12" s="1">
        <v>16500000</v>
      </c>
      <c r="E12" s="2">
        <f>SUM(B12:D12)</f>
        <v>955980320</v>
      </c>
    </row>
    <row r="13" spans="1:11" ht="60" customHeight="1" x14ac:dyDescent="0.3">
      <c r="A13" s="51" t="s">
        <v>48</v>
      </c>
      <c r="B13" s="3">
        <f>[1]예산총괄표!C13</f>
        <v>17000000</v>
      </c>
      <c r="C13" s="3">
        <v>0</v>
      </c>
      <c r="D13" s="3">
        <v>0</v>
      </c>
      <c r="E13" s="4">
        <f t="shared" ref="E13:E14" si="1">SUM(B13:D13)</f>
        <v>17000000</v>
      </c>
    </row>
    <row r="14" spans="1:11" ht="60" customHeight="1" x14ac:dyDescent="0.3">
      <c r="A14" s="51" t="s">
        <v>49</v>
      </c>
      <c r="B14" s="3">
        <f>[1]예산총괄표!C14</f>
        <v>2059260919</v>
      </c>
      <c r="C14" s="3">
        <v>0</v>
      </c>
      <c r="D14" s="3">
        <v>259861000</v>
      </c>
      <c r="E14" s="4">
        <f t="shared" si="1"/>
        <v>2319121919</v>
      </c>
    </row>
    <row r="15" spans="1:11" ht="60" customHeight="1" thickBot="1" x14ac:dyDescent="0.35">
      <c r="A15" s="53" t="s">
        <v>50</v>
      </c>
      <c r="B15" s="6">
        <f>SUM(B12:B14)</f>
        <v>3015741239</v>
      </c>
      <c r="C15" s="6">
        <f>SUM(C12:C14)</f>
        <v>0</v>
      </c>
      <c r="D15" s="6">
        <f>D12+D13+D14</f>
        <v>276361000</v>
      </c>
      <c r="E15" s="7">
        <f>SUM(E12:E14)</f>
        <v>3292102239</v>
      </c>
    </row>
  </sheetData>
  <mergeCells count="1">
    <mergeCell ref="A1:E1"/>
  </mergeCells>
  <phoneticPr fontId="2" type="noConversion"/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3"/>
  <sheetViews>
    <sheetView zoomScale="85" zoomScaleNormal="85" workbookViewId="0">
      <selection activeCell="F8" sqref="F8"/>
    </sheetView>
  </sheetViews>
  <sheetFormatPr defaultRowHeight="39.950000000000003" customHeight="1" x14ac:dyDescent="0.3"/>
  <cols>
    <col min="1" max="3" width="13.625" style="19" customWidth="1"/>
    <col min="4" max="7" width="15.625" style="20" customWidth="1"/>
    <col min="8" max="8" width="15.625" style="21" customWidth="1"/>
    <col min="9" max="9" width="15.625" style="22" customWidth="1"/>
    <col min="10" max="10" width="9" style="19"/>
    <col min="11" max="12" width="11.875" style="19" customWidth="1"/>
    <col min="13" max="16384" width="9" style="19"/>
  </cols>
  <sheetData>
    <row r="2" spans="1:9" ht="15" customHeight="1" x14ac:dyDescent="0.3"/>
    <row r="3" spans="1:9" ht="60" customHeight="1" x14ac:dyDescent="0.3">
      <c r="A3" s="75" t="s">
        <v>28</v>
      </c>
      <c r="B3" s="75"/>
      <c r="C3" s="75"/>
      <c r="D3" s="75"/>
      <c r="E3" s="75"/>
      <c r="F3" s="75"/>
      <c r="G3" s="75"/>
      <c r="H3" s="75"/>
      <c r="I3" s="75"/>
    </row>
    <row r="4" spans="1:9" ht="15" customHeight="1" thickBot="1" x14ac:dyDescent="0.35">
      <c r="I4" s="23" t="s">
        <v>36</v>
      </c>
    </row>
    <row r="5" spans="1:9" ht="60" customHeight="1" x14ac:dyDescent="0.3">
      <c r="A5" s="72" t="s">
        <v>0</v>
      </c>
      <c r="B5" s="74"/>
      <c r="C5" s="74"/>
      <c r="D5" s="82" t="s">
        <v>58</v>
      </c>
      <c r="E5" s="85" t="s">
        <v>59</v>
      </c>
      <c r="F5" s="82" t="s">
        <v>60</v>
      </c>
      <c r="G5" s="76" t="s">
        <v>61</v>
      </c>
      <c r="H5" s="76" t="s">
        <v>62</v>
      </c>
      <c r="I5" s="77"/>
    </row>
    <row r="6" spans="1:9" ht="60" customHeight="1" thickBot="1" x14ac:dyDescent="0.35">
      <c r="A6" s="34" t="s">
        <v>1</v>
      </c>
      <c r="B6" s="35" t="s">
        <v>2</v>
      </c>
      <c r="C6" s="35" t="s">
        <v>3</v>
      </c>
      <c r="D6" s="78"/>
      <c r="E6" s="86"/>
      <c r="F6" s="78"/>
      <c r="G6" s="78"/>
      <c r="H6" s="78"/>
      <c r="I6" s="79"/>
    </row>
    <row r="7" spans="1:9" ht="60" customHeight="1" thickTop="1" thickBot="1" x14ac:dyDescent="0.35">
      <c r="A7" s="80" t="s">
        <v>4</v>
      </c>
      <c r="B7" s="81"/>
      <c r="C7" s="81"/>
      <c r="D7" s="8">
        <f t="shared" ref="D7:E7" si="0">SUM(D8,D10,D12)</f>
        <v>3015741239</v>
      </c>
      <c r="E7" s="8">
        <f t="shared" si="0"/>
        <v>0</v>
      </c>
      <c r="F7" s="8">
        <f t="shared" ref="F7:G7" si="1">SUM(F8,F10,F12)</f>
        <v>276361000</v>
      </c>
      <c r="G7" s="8">
        <f t="shared" si="1"/>
        <v>3292102239</v>
      </c>
      <c r="H7" s="83"/>
      <c r="I7" s="84"/>
    </row>
    <row r="8" spans="1:9" ht="60" customHeight="1" x14ac:dyDescent="0.3">
      <c r="A8" s="72" t="s">
        <v>29</v>
      </c>
      <c r="B8" s="74" t="s">
        <v>29</v>
      </c>
      <c r="C8" s="36" t="s">
        <v>6</v>
      </c>
      <c r="D8" s="9">
        <f>SUM(D9)</f>
        <v>2988197000</v>
      </c>
      <c r="E8" s="9">
        <f>SUM(E9)</f>
        <v>0</v>
      </c>
      <c r="F8" s="9">
        <f>SUM(F9)</f>
        <v>268786000</v>
      </c>
      <c r="G8" s="9">
        <f>SUM(G9)</f>
        <v>3256983000</v>
      </c>
      <c r="H8" s="60"/>
      <c r="I8" s="61"/>
    </row>
    <row r="9" spans="1:9" ht="60" customHeight="1" x14ac:dyDescent="0.3">
      <c r="A9" s="73"/>
      <c r="B9" s="59"/>
      <c r="C9" s="37" t="s">
        <v>30</v>
      </c>
      <c r="D9" s="18">
        <f>예산총괄표!B5</f>
        <v>2988197000</v>
      </c>
      <c r="E9" s="18">
        <f>예산총괄표!C5</f>
        <v>0</v>
      </c>
      <c r="F9" s="18">
        <f>예산총괄표!D5</f>
        <v>268786000</v>
      </c>
      <c r="G9" s="18">
        <f>SUM(D9:F9)</f>
        <v>3256983000</v>
      </c>
      <c r="H9" s="38"/>
      <c r="I9" s="39" t="s">
        <v>31</v>
      </c>
    </row>
    <row r="10" spans="1:9" ht="60" customHeight="1" x14ac:dyDescent="0.3">
      <c r="A10" s="73" t="s">
        <v>32</v>
      </c>
      <c r="B10" s="59" t="s">
        <v>33</v>
      </c>
      <c r="C10" s="40" t="s">
        <v>6</v>
      </c>
      <c r="D10" s="10">
        <f>SUM(D11)</f>
        <v>25500000</v>
      </c>
      <c r="E10" s="10">
        <f>SUM(E11)</f>
        <v>0</v>
      </c>
      <c r="F10" s="10">
        <f>SUM(F11)</f>
        <v>0</v>
      </c>
      <c r="G10" s="10">
        <f>SUM(G11)</f>
        <v>25500000</v>
      </c>
      <c r="H10" s="62"/>
      <c r="I10" s="63"/>
    </row>
    <row r="11" spans="1:9" ht="60" customHeight="1" x14ac:dyDescent="0.3">
      <c r="A11" s="73"/>
      <c r="B11" s="59"/>
      <c r="C11" s="41" t="s">
        <v>34</v>
      </c>
      <c r="D11" s="11">
        <f>예산총괄표!B6</f>
        <v>25500000</v>
      </c>
      <c r="E11" s="11">
        <f>예산총괄표!C6</f>
        <v>0</v>
      </c>
      <c r="F11" s="11">
        <f>예산총괄표!D6</f>
        <v>0</v>
      </c>
      <c r="G11" s="18">
        <f>SUM(D11:F11)</f>
        <v>25500000</v>
      </c>
      <c r="H11" s="70" t="s">
        <v>35</v>
      </c>
      <c r="I11" s="71"/>
    </row>
    <row r="12" spans="1:9" ht="60" customHeight="1" x14ac:dyDescent="0.3">
      <c r="A12" s="64" t="s">
        <v>51</v>
      </c>
      <c r="B12" s="66" t="s">
        <v>51</v>
      </c>
      <c r="C12" s="40" t="s">
        <v>6</v>
      </c>
      <c r="D12" s="10">
        <f>SUM(D13)</f>
        <v>2044239</v>
      </c>
      <c r="E12" s="10">
        <f>SUM(E13)</f>
        <v>0</v>
      </c>
      <c r="F12" s="10">
        <f>SUM(F13)</f>
        <v>7575000</v>
      </c>
      <c r="G12" s="10">
        <f>SUM(G13)</f>
        <v>9619239</v>
      </c>
      <c r="H12" s="62"/>
      <c r="I12" s="63"/>
    </row>
    <row r="13" spans="1:9" ht="60" customHeight="1" thickBot="1" x14ac:dyDescent="0.35">
      <c r="A13" s="65"/>
      <c r="B13" s="67"/>
      <c r="C13" s="42" t="s">
        <v>52</v>
      </c>
      <c r="D13" s="12">
        <f>예산총괄표!B7</f>
        <v>2044239</v>
      </c>
      <c r="E13" s="12">
        <f>예산총괄표!C7</f>
        <v>0</v>
      </c>
      <c r="F13" s="12">
        <f>예산총괄표!D7</f>
        <v>7575000</v>
      </c>
      <c r="G13" s="12">
        <f>SUM(D13:F13)</f>
        <v>9619239</v>
      </c>
      <c r="H13" s="68" t="s">
        <v>51</v>
      </c>
      <c r="I13" s="69"/>
    </row>
  </sheetData>
  <mergeCells count="20">
    <mergeCell ref="A3:I3"/>
    <mergeCell ref="H5:I6"/>
    <mergeCell ref="A7:C7"/>
    <mergeCell ref="D5:D6"/>
    <mergeCell ref="F5:F6"/>
    <mergeCell ref="G5:G6"/>
    <mergeCell ref="A5:C5"/>
    <mergeCell ref="H7:I7"/>
    <mergeCell ref="E5:E6"/>
    <mergeCell ref="B10:B11"/>
    <mergeCell ref="H8:I8"/>
    <mergeCell ref="H10:I10"/>
    <mergeCell ref="A12:A13"/>
    <mergeCell ref="B12:B13"/>
    <mergeCell ref="H12:I12"/>
    <mergeCell ref="H13:I13"/>
    <mergeCell ref="H11:I11"/>
    <mergeCell ref="A8:A9"/>
    <mergeCell ref="B8:B9"/>
    <mergeCell ref="A10:A11"/>
  </mergeCells>
  <phoneticPr fontId="2" type="noConversion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32"/>
  <sheetViews>
    <sheetView topLeftCell="A2" zoomScaleNormal="100" workbookViewId="0">
      <pane xSplit="3" ySplit="5" topLeftCell="D10" activePane="bottomRight" state="frozen"/>
      <selection activeCell="A2" sqref="A2"/>
      <selection pane="topRight" activeCell="D2" sqref="D2"/>
      <selection pane="bottomLeft" activeCell="A5" sqref="A5"/>
      <selection pane="bottomRight" activeCell="E13" sqref="E13"/>
    </sheetView>
  </sheetViews>
  <sheetFormatPr defaultRowHeight="39.950000000000003" customHeight="1" x14ac:dyDescent="0.3"/>
  <cols>
    <col min="1" max="3" width="9.125" style="19" customWidth="1"/>
    <col min="4" max="7" width="15.625" style="20" customWidth="1"/>
    <col min="8" max="8" width="16.625" style="21" customWidth="1"/>
    <col min="9" max="9" width="15.625" style="22" customWidth="1"/>
    <col min="10" max="10" width="9" style="19"/>
    <col min="11" max="12" width="11.875" style="19" customWidth="1"/>
    <col min="13" max="16384" width="9" style="19"/>
  </cols>
  <sheetData>
    <row r="2" spans="1:9" ht="15" customHeight="1" x14ac:dyDescent="0.3"/>
    <row r="3" spans="1:9" ht="60" customHeight="1" x14ac:dyDescent="0.3">
      <c r="A3" s="75" t="s">
        <v>27</v>
      </c>
      <c r="B3" s="75"/>
      <c r="C3" s="75"/>
      <c r="D3" s="75"/>
      <c r="E3" s="75"/>
      <c r="F3" s="75"/>
      <c r="G3" s="75"/>
      <c r="H3" s="75"/>
      <c r="I3" s="75"/>
    </row>
    <row r="4" spans="1:9" ht="15" customHeight="1" thickBot="1" x14ac:dyDescent="0.35">
      <c r="I4" s="23" t="s">
        <v>36</v>
      </c>
    </row>
    <row r="5" spans="1:9" ht="39.950000000000003" customHeight="1" x14ac:dyDescent="0.3">
      <c r="A5" s="102" t="s">
        <v>0</v>
      </c>
      <c r="B5" s="103"/>
      <c r="C5" s="103"/>
      <c r="D5" s="94" t="s">
        <v>58</v>
      </c>
      <c r="E5" s="87" t="s">
        <v>59</v>
      </c>
      <c r="F5" s="94" t="s">
        <v>60</v>
      </c>
      <c r="G5" s="105" t="s">
        <v>61</v>
      </c>
      <c r="H5" s="107" t="s">
        <v>54</v>
      </c>
      <c r="I5" s="108"/>
    </row>
    <row r="6" spans="1:9" ht="39.950000000000003" customHeight="1" thickBot="1" x14ac:dyDescent="0.35">
      <c r="A6" s="24" t="s">
        <v>1</v>
      </c>
      <c r="B6" s="25" t="s">
        <v>2</v>
      </c>
      <c r="C6" s="25" t="s">
        <v>3</v>
      </c>
      <c r="D6" s="95"/>
      <c r="E6" s="88"/>
      <c r="F6" s="95"/>
      <c r="G6" s="106"/>
      <c r="H6" s="109"/>
      <c r="I6" s="110"/>
    </row>
    <row r="7" spans="1:9" ht="30" customHeight="1" thickTop="1" x14ac:dyDescent="0.3">
      <c r="A7" s="96" t="s">
        <v>4</v>
      </c>
      <c r="B7" s="97"/>
      <c r="C7" s="97"/>
      <c r="D7" s="55">
        <f>SUM(D8,D25,D30)</f>
        <v>3015741239</v>
      </c>
      <c r="E7" s="55">
        <f t="shared" ref="E7:F7" si="0">SUM(E8,E25,E30)</f>
        <v>0</v>
      </c>
      <c r="F7" s="55">
        <f t="shared" si="0"/>
        <v>276361000</v>
      </c>
      <c r="G7" s="55">
        <f>SUM(G8,G25,G30)</f>
        <v>3292102239</v>
      </c>
      <c r="H7" s="122"/>
      <c r="I7" s="123"/>
    </row>
    <row r="8" spans="1:9" ht="30" customHeight="1" x14ac:dyDescent="0.3">
      <c r="A8" s="98" t="s">
        <v>5</v>
      </c>
      <c r="B8" s="99" t="s">
        <v>6</v>
      </c>
      <c r="C8" s="99"/>
      <c r="D8" s="13">
        <f>SUM(D9,D15,D18)</f>
        <v>939480320</v>
      </c>
      <c r="E8" s="13">
        <f t="shared" ref="E8:F8" si="1">SUM(E9,E15,E18)</f>
        <v>0</v>
      </c>
      <c r="F8" s="13">
        <f t="shared" si="1"/>
        <v>16500000</v>
      </c>
      <c r="G8" s="13">
        <f>SUM(G9,G15,G18)</f>
        <v>955980320</v>
      </c>
      <c r="H8" s="120"/>
      <c r="I8" s="121"/>
    </row>
    <row r="9" spans="1:9" ht="30" customHeight="1" x14ac:dyDescent="0.3">
      <c r="A9" s="98"/>
      <c r="B9" s="100" t="s">
        <v>7</v>
      </c>
      <c r="C9" s="26" t="s">
        <v>6</v>
      </c>
      <c r="D9" s="14">
        <f>SUM(D10:D14)</f>
        <v>870180350</v>
      </c>
      <c r="E9" s="14">
        <f t="shared" ref="E9:F9" si="2">SUM(E10:E14)</f>
        <v>0</v>
      </c>
      <c r="F9" s="14">
        <f t="shared" si="2"/>
        <v>6500000</v>
      </c>
      <c r="G9" s="14">
        <f t="shared" ref="G9" si="3">SUM(G10:G14)</f>
        <v>876680350</v>
      </c>
      <c r="H9" s="118"/>
      <c r="I9" s="119"/>
    </row>
    <row r="10" spans="1:9" ht="30" customHeight="1" x14ac:dyDescent="0.3">
      <c r="A10" s="98"/>
      <c r="B10" s="100"/>
      <c r="C10" s="27" t="s">
        <v>8</v>
      </c>
      <c r="D10" s="15">
        <v>624946700</v>
      </c>
      <c r="E10" s="15">
        <v>0</v>
      </c>
      <c r="F10" s="15">
        <v>0</v>
      </c>
      <c r="G10" s="15">
        <f>SUM(D10:F10)</f>
        <v>624946700</v>
      </c>
      <c r="H10" s="112"/>
      <c r="I10" s="113"/>
    </row>
    <row r="11" spans="1:9" ht="30" customHeight="1" x14ac:dyDescent="0.3">
      <c r="A11" s="98"/>
      <c r="B11" s="100"/>
      <c r="C11" s="27" t="s">
        <v>9</v>
      </c>
      <c r="D11" s="15">
        <v>129442000</v>
      </c>
      <c r="E11" s="15">
        <v>0</v>
      </c>
      <c r="F11" s="15">
        <v>6500000</v>
      </c>
      <c r="G11" s="15">
        <f t="shared" ref="G11:G24" si="4">SUM(D11:F11)</f>
        <v>135942000</v>
      </c>
      <c r="H11" s="114">
        <f>F11</f>
        <v>6500000</v>
      </c>
      <c r="I11" s="115"/>
    </row>
    <row r="12" spans="1:9" ht="30" customHeight="1" x14ac:dyDescent="0.3">
      <c r="A12" s="98"/>
      <c r="B12" s="100"/>
      <c r="C12" s="27" t="s">
        <v>10</v>
      </c>
      <c r="D12" s="15">
        <v>51578960</v>
      </c>
      <c r="E12" s="15">
        <v>0</v>
      </c>
      <c r="F12" s="15">
        <v>0</v>
      </c>
      <c r="G12" s="15">
        <f t="shared" si="4"/>
        <v>51578960</v>
      </c>
      <c r="H12" s="112"/>
      <c r="I12" s="113"/>
    </row>
    <row r="13" spans="1:9" ht="30" customHeight="1" x14ac:dyDescent="0.3">
      <c r="A13" s="98"/>
      <c r="B13" s="100"/>
      <c r="C13" s="27" t="s">
        <v>11</v>
      </c>
      <c r="D13" s="15">
        <v>59012690</v>
      </c>
      <c r="E13" s="15">
        <v>0</v>
      </c>
      <c r="F13" s="15">
        <v>0</v>
      </c>
      <c r="G13" s="15">
        <f t="shared" si="4"/>
        <v>59012690</v>
      </c>
      <c r="H13" s="112"/>
      <c r="I13" s="113"/>
    </row>
    <row r="14" spans="1:9" ht="30" customHeight="1" x14ac:dyDescent="0.3">
      <c r="A14" s="98"/>
      <c r="B14" s="100"/>
      <c r="C14" s="27" t="s">
        <v>12</v>
      </c>
      <c r="D14" s="15">
        <v>5200000</v>
      </c>
      <c r="E14" s="15">
        <v>0</v>
      </c>
      <c r="F14" s="15">
        <v>0</v>
      </c>
      <c r="G14" s="15">
        <f t="shared" si="4"/>
        <v>5200000</v>
      </c>
      <c r="H14" s="112"/>
      <c r="I14" s="113"/>
    </row>
    <row r="15" spans="1:9" ht="30" customHeight="1" x14ac:dyDescent="0.3">
      <c r="A15" s="98"/>
      <c r="B15" s="101" t="s">
        <v>13</v>
      </c>
      <c r="C15" s="28" t="s">
        <v>6</v>
      </c>
      <c r="D15" s="14">
        <f>SUM(D16:D17)</f>
        <v>9400000</v>
      </c>
      <c r="E15" s="14">
        <f>SUM(E16:E17)</f>
        <v>0</v>
      </c>
      <c r="F15" s="14">
        <f t="shared" ref="F15:G15" si="5">SUM(F16:F17)</f>
        <v>0</v>
      </c>
      <c r="G15" s="14">
        <f t="shared" si="5"/>
        <v>9400000</v>
      </c>
      <c r="H15" s="118"/>
      <c r="I15" s="119"/>
    </row>
    <row r="16" spans="1:9" ht="30" customHeight="1" x14ac:dyDescent="0.3">
      <c r="A16" s="98"/>
      <c r="B16" s="101"/>
      <c r="C16" s="29" t="s">
        <v>14</v>
      </c>
      <c r="D16" s="15">
        <v>6000000</v>
      </c>
      <c r="E16" s="15">
        <v>0</v>
      </c>
      <c r="F16" s="15">
        <v>0</v>
      </c>
      <c r="G16" s="15">
        <f t="shared" si="4"/>
        <v>6000000</v>
      </c>
      <c r="H16" s="112"/>
      <c r="I16" s="113"/>
    </row>
    <row r="17" spans="1:9" ht="30" customHeight="1" x14ac:dyDescent="0.3">
      <c r="A17" s="98"/>
      <c r="B17" s="101"/>
      <c r="C17" s="29" t="s">
        <v>15</v>
      </c>
      <c r="D17" s="15">
        <v>3400000</v>
      </c>
      <c r="E17" s="15">
        <v>0</v>
      </c>
      <c r="F17" s="15">
        <v>0</v>
      </c>
      <c r="G17" s="15">
        <f t="shared" si="4"/>
        <v>3400000</v>
      </c>
      <c r="H17" s="89"/>
      <c r="I17" s="90"/>
    </row>
    <row r="18" spans="1:9" ht="30" customHeight="1" x14ac:dyDescent="0.3">
      <c r="A18" s="98"/>
      <c r="B18" s="101" t="s">
        <v>16</v>
      </c>
      <c r="C18" s="28" t="s">
        <v>6</v>
      </c>
      <c r="D18" s="14">
        <f>SUM(D19:D24)</f>
        <v>59899970</v>
      </c>
      <c r="E18" s="14">
        <f>SUM(E19:E24)</f>
        <v>0</v>
      </c>
      <c r="F18" s="14">
        <f t="shared" ref="F18:G18" si="6">SUM(F19:F24)</f>
        <v>10000000</v>
      </c>
      <c r="G18" s="14">
        <f t="shared" si="6"/>
        <v>69899970</v>
      </c>
      <c r="H18" s="118"/>
      <c r="I18" s="119"/>
    </row>
    <row r="19" spans="1:9" ht="30" customHeight="1" x14ac:dyDescent="0.3">
      <c r="A19" s="98"/>
      <c r="B19" s="101"/>
      <c r="C19" s="30" t="s">
        <v>17</v>
      </c>
      <c r="D19" s="15">
        <v>6850000</v>
      </c>
      <c r="E19" s="15">
        <v>0</v>
      </c>
      <c r="F19" s="15">
        <v>0</v>
      </c>
      <c r="G19" s="15">
        <f t="shared" si="4"/>
        <v>6850000</v>
      </c>
      <c r="H19" s="89"/>
      <c r="I19" s="90"/>
    </row>
    <row r="20" spans="1:9" ht="30" customHeight="1" x14ac:dyDescent="0.3">
      <c r="A20" s="98"/>
      <c r="B20" s="101"/>
      <c r="C20" s="30" t="s">
        <v>18</v>
      </c>
      <c r="D20" s="15">
        <v>24518730</v>
      </c>
      <c r="E20" s="15">
        <v>1000000</v>
      </c>
      <c r="F20" s="15">
        <v>10000000</v>
      </c>
      <c r="G20" s="15">
        <f t="shared" si="4"/>
        <v>35518730</v>
      </c>
      <c r="H20" s="89" t="s">
        <v>56</v>
      </c>
      <c r="I20" s="90"/>
    </row>
    <row r="21" spans="1:9" ht="30" customHeight="1" x14ac:dyDescent="0.3">
      <c r="A21" s="98"/>
      <c r="B21" s="101"/>
      <c r="C21" s="30" t="s">
        <v>19</v>
      </c>
      <c r="D21" s="15">
        <v>15181240</v>
      </c>
      <c r="E21" s="15">
        <v>-500000</v>
      </c>
      <c r="F21" s="15">
        <v>0</v>
      </c>
      <c r="G21" s="15">
        <f t="shared" si="4"/>
        <v>14681240</v>
      </c>
      <c r="H21" s="89"/>
      <c r="I21" s="90"/>
    </row>
    <row r="22" spans="1:9" ht="30" customHeight="1" x14ac:dyDescent="0.3">
      <c r="A22" s="98"/>
      <c r="B22" s="101"/>
      <c r="C22" s="30" t="s">
        <v>20</v>
      </c>
      <c r="D22" s="15">
        <v>5620000</v>
      </c>
      <c r="E22" s="15">
        <v>0</v>
      </c>
      <c r="F22" s="15">
        <v>0</v>
      </c>
      <c r="G22" s="15">
        <f t="shared" si="4"/>
        <v>5620000</v>
      </c>
      <c r="H22" s="89"/>
      <c r="I22" s="90"/>
    </row>
    <row r="23" spans="1:9" ht="30" customHeight="1" x14ac:dyDescent="0.3">
      <c r="A23" s="98"/>
      <c r="B23" s="101"/>
      <c r="C23" s="30" t="s">
        <v>21</v>
      </c>
      <c r="D23" s="15">
        <v>1200000</v>
      </c>
      <c r="E23" s="15">
        <v>0</v>
      </c>
      <c r="F23" s="15">
        <v>0</v>
      </c>
      <c r="G23" s="15">
        <f t="shared" si="4"/>
        <v>1200000</v>
      </c>
      <c r="H23" s="89"/>
      <c r="I23" s="90"/>
    </row>
    <row r="24" spans="1:9" ht="30" customHeight="1" x14ac:dyDescent="0.3">
      <c r="A24" s="98"/>
      <c r="B24" s="101"/>
      <c r="C24" s="30" t="s">
        <v>22</v>
      </c>
      <c r="D24" s="15">
        <v>6530000</v>
      </c>
      <c r="E24" s="15">
        <v>-500000</v>
      </c>
      <c r="F24" s="15">
        <v>0</v>
      </c>
      <c r="G24" s="15">
        <f t="shared" si="4"/>
        <v>6030000</v>
      </c>
      <c r="H24" s="89"/>
      <c r="I24" s="90"/>
    </row>
    <row r="25" spans="1:9" ht="30" customHeight="1" x14ac:dyDescent="0.3">
      <c r="A25" s="111" t="s">
        <v>23</v>
      </c>
      <c r="B25" s="93" t="s">
        <v>6</v>
      </c>
      <c r="C25" s="93"/>
      <c r="D25" s="13">
        <f>SUM(D26)</f>
        <v>17000000</v>
      </c>
      <c r="E25" s="13">
        <f>SUM(E26)</f>
        <v>0</v>
      </c>
      <c r="F25" s="13">
        <f t="shared" ref="F25:G25" si="7">SUM(F26)</f>
        <v>0</v>
      </c>
      <c r="G25" s="13">
        <f t="shared" si="7"/>
        <v>17000000</v>
      </c>
      <c r="H25" s="120"/>
      <c r="I25" s="121"/>
    </row>
    <row r="26" spans="1:9" ht="30" customHeight="1" x14ac:dyDescent="0.3">
      <c r="A26" s="111"/>
      <c r="B26" s="101" t="s">
        <v>24</v>
      </c>
      <c r="C26" s="28" t="s">
        <v>6</v>
      </c>
      <c r="D26" s="14">
        <f>SUM(D27:D29)</f>
        <v>17000000</v>
      </c>
      <c r="E26" s="14">
        <f>SUM(E27:E29)</f>
        <v>0</v>
      </c>
      <c r="F26" s="14">
        <f t="shared" ref="F26:G26" si="8">SUM(F27:F29)</f>
        <v>0</v>
      </c>
      <c r="G26" s="14">
        <f t="shared" si="8"/>
        <v>17000000</v>
      </c>
      <c r="H26" s="118"/>
      <c r="I26" s="119"/>
    </row>
    <row r="27" spans="1:9" ht="30" customHeight="1" x14ac:dyDescent="0.3">
      <c r="A27" s="111"/>
      <c r="B27" s="101"/>
      <c r="C27" s="31" t="s">
        <v>53</v>
      </c>
      <c r="D27" s="17">
        <v>0</v>
      </c>
      <c r="E27" s="15">
        <v>0</v>
      </c>
      <c r="F27" s="15">
        <v>0</v>
      </c>
      <c r="G27" s="17">
        <f>SUM(D27:F27)</f>
        <v>0</v>
      </c>
      <c r="H27" s="89"/>
      <c r="I27" s="90"/>
    </row>
    <row r="28" spans="1:9" ht="30" customHeight="1" x14ac:dyDescent="0.3">
      <c r="A28" s="111"/>
      <c r="B28" s="101"/>
      <c r="C28" s="32" t="s">
        <v>63</v>
      </c>
      <c r="D28" s="17">
        <v>6000000</v>
      </c>
      <c r="E28" s="15">
        <v>1885000</v>
      </c>
      <c r="F28" s="15">
        <v>0</v>
      </c>
      <c r="G28" s="17">
        <f t="shared" ref="G28:G29" si="9">SUM(D28:F28)</f>
        <v>7885000</v>
      </c>
      <c r="H28" s="89"/>
      <c r="I28" s="90"/>
    </row>
    <row r="29" spans="1:9" ht="30" customHeight="1" x14ac:dyDescent="0.3">
      <c r="A29" s="111"/>
      <c r="B29" s="101"/>
      <c r="C29" s="32" t="s">
        <v>25</v>
      </c>
      <c r="D29" s="17">
        <v>11000000</v>
      </c>
      <c r="E29" s="15">
        <v>-1885000</v>
      </c>
      <c r="F29" s="15">
        <v>0</v>
      </c>
      <c r="G29" s="17">
        <f t="shared" si="9"/>
        <v>9115000</v>
      </c>
      <c r="H29" s="89"/>
      <c r="I29" s="90"/>
    </row>
    <row r="30" spans="1:9" ht="30" customHeight="1" x14ac:dyDescent="0.3">
      <c r="A30" s="91" t="s">
        <v>26</v>
      </c>
      <c r="B30" s="93" t="s">
        <v>6</v>
      </c>
      <c r="C30" s="93"/>
      <c r="D30" s="13">
        <f>SUM(D31)</f>
        <v>2059260919</v>
      </c>
      <c r="E30" s="13">
        <f>SUM(E31)</f>
        <v>0</v>
      </c>
      <c r="F30" s="13">
        <f t="shared" ref="F30:G31" si="10">SUM(F31)</f>
        <v>259861000</v>
      </c>
      <c r="G30" s="13">
        <f t="shared" si="10"/>
        <v>2319121919</v>
      </c>
      <c r="H30" s="120"/>
      <c r="I30" s="121"/>
    </row>
    <row r="31" spans="1:9" ht="30" customHeight="1" x14ac:dyDescent="0.3">
      <c r="A31" s="91"/>
      <c r="B31" s="101" t="s">
        <v>26</v>
      </c>
      <c r="C31" s="28" t="s">
        <v>6</v>
      </c>
      <c r="D31" s="14">
        <f>SUM(D32)</f>
        <v>2059260919</v>
      </c>
      <c r="E31" s="14">
        <f>SUM(E32)</f>
        <v>0</v>
      </c>
      <c r="F31" s="14">
        <f t="shared" si="10"/>
        <v>259861000</v>
      </c>
      <c r="G31" s="14">
        <f t="shared" si="10"/>
        <v>2319121919</v>
      </c>
      <c r="H31" s="118"/>
      <c r="I31" s="119"/>
    </row>
    <row r="32" spans="1:9" ht="39.950000000000003" customHeight="1" thickBot="1" x14ac:dyDescent="0.35">
      <c r="A32" s="92"/>
      <c r="B32" s="104"/>
      <c r="C32" s="33" t="s">
        <v>26</v>
      </c>
      <c r="D32" s="16">
        <v>2059260919</v>
      </c>
      <c r="E32" s="16">
        <v>0</v>
      </c>
      <c r="F32" s="16">
        <v>259861000</v>
      </c>
      <c r="G32" s="16">
        <f>SUM(D32:F32)</f>
        <v>2319121919</v>
      </c>
      <c r="H32" s="116" t="s">
        <v>57</v>
      </c>
      <c r="I32" s="117"/>
    </row>
  </sheetData>
  <mergeCells count="45">
    <mergeCell ref="H18:I18"/>
    <mergeCell ref="H9:I9"/>
    <mergeCell ref="H8:I8"/>
    <mergeCell ref="H7:I7"/>
    <mergeCell ref="H15:I15"/>
    <mergeCell ref="H24:I24"/>
    <mergeCell ref="H27:I27"/>
    <mergeCell ref="H29:I29"/>
    <mergeCell ref="H32:I32"/>
    <mergeCell ref="H31:I31"/>
    <mergeCell ref="H30:I30"/>
    <mergeCell ref="H25:I25"/>
    <mergeCell ref="H26:I26"/>
    <mergeCell ref="H5:I6"/>
    <mergeCell ref="A3:I3"/>
    <mergeCell ref="A25:A29"/>
    <mergeCell ref="B25:C25"/>
    <mergeCell ref="H10:I10"/>
    <mergeCell ref="H11:I11"/>
    <mergeCell ref="H12:I12"/>
    <mergeCell ref="H13:I13"/>
    <mergeCell ref="H14:I14"/>
    <mergeCell ref="H16:I16"/>
    <mergeCell ref="H17:I17"/>
    <mergeCell ref="H19:I19"/>
    <mergeCell ref="H20:I20"/>
    <mergeCell ref="H21:I21"/>
    <mergeCell ref="H22:I22"/>
    <mergeCell ref="H23:I23"/>
    <mergeCell ref="E5:E6"/>
    <mergeCell ref="H28:I28"/>
    <mergeCell ref="A30:A32"/>
    <mergeCell ref="B30:C30"/>
    <mergeCell ref="D5:D6"/>
    <mergeCell ref="A7:C7"/>
    <mergeCell ref="A8:A24"/>
    <mergeCell ref="B8:C8"/>
    <mergeCell ref="B9:B14"/>
    <mergeCell ref="B15:B17"/>
    <mergeCell ref="B18:B24"/>
    <mergeCell ref="A5:C5"/>
    <mergeCell ref="B26:B29"/>
    <mergeCell ref="B31:B32"/>
    <mergeCell ref="F5:F6"/>
    <mergeCell ref="G5:G6"/>
  </mergeCells>
  <phoneticPr fontId="2" type="noConversion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예산총괄표</vt:lpstr>
      <vt:lpstr>세입명세서</vt:lpstr>
      <vt:lpstr>세출명세서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2020-10-19T02:50:26Z</cp:lastPrinted>
  <dcterms:created xsi:type="dcterms:W3CDTF">2017-12-28T02:48:06Z</dcterms:created>
  <dcterms:modified xsi:type="dcterms:W3CDTF">2020-10-19T02:50:27Z</dcterms:modified>
</cp:coreProperties>
</file>